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Eskijuva\10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/>
</workbook>
</file>

<file path=xl/calcChain.xml><?xml version="1.0" encoding="utf-8"?>
<calcChain xmlns="http://schemas.openxmlformats.org/spreadsheetml/2006/main">
  <c r="K27" i="4" l="1"/>
  <c r="I27" i="4"/>
  <c r="H22" i="5" s="1"/>
  <c r="J26" i="2"/>
  <c r="J27" i="3" s="1"/>
  <c r="J4" i="5"/>
  <c r="H4" i="5"/>
  <c r="K16" i="4"/>
  <c r="I16" i="4"/>
  <c r="K15" i="4"/>
  <c r="J22" i="5" s="1"/>
  <c r="I15" i="4"/>
  <c r="K13" i="4"/>
  <c r="I13" i="4"/>
  <c r="H23" i="5" s="1"/>
  <c r="J20" i="3"/>
  <c r="H20" i="3"/>
  <c r="J8" i="3"/>
  <c r="H8" i="3"/>
  <c r="H27" i="3" s="1"/>
  <c r="J14" i="2"/>
  <c r="H14" i="2"/>
  <c r="J9" i="2"/>
  <c r="J24" i="2" s="1"/>
  <c r="H9" i="2"/>
  <c r="H24" i="2" s="1"/>
  <c r="H28" i="3" s="1"/>
  <c r="J28" i="3" l="1"/>
  <c r="J23" i="5"/>
  <c r="J25" i="5" s="1"/>
  <c r="K30" i="3" l="1"/>
</calcChain>
</file>

<file path=xl/sharedStrings.xml><?xml version="1.0" encoding="utf-8"?>
<sst xmlns="http://schemas.openxmlformats.org/spreadsheetml/2006/main" count="437" uniqueCount="287">
  <si>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</si>
  <si>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</si>
  <si>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</si>
  <si>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</si>
  <si>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</si>
  <si>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</si>
  <si>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июл 2017 йилга</t>
  </si>
  <si>
    <t>на 1 июля 2017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</si>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</sst>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topLeftCell="A4" workbookViewId="0">
      <selection activeCell="D21" sqref="D21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 t="s">
        <v>14</v>
      </c>
      <c r="H22" s="15"/>
    </row>
    <row r="23" spans="2:8" ht="12" customHeight="1" x14ac:dyDescent="0.2">
      <c r="B23" s="18" t="s">
        <v>15</v>
      </c>
      <c r="C23" s="12"/>
      <c r="D23" s="12"/>
      <c r="E23" s="13" t="s">
        <v>16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17</v>
      </c>
      <c r="C25" s="20" t="s">
        <v>18</v>
      </c>
      <c r="D25" s="20"/>
      <c r="E25" s="13" t="s">
        <v>19</v>
      </c>
      <c r="F25" s="13"/>
      <c r="G25" s="14">
        <v>71270</v>
      </c>
      <c r="H25" s="15"/>
    </row>
    <row r="26" spans="2:8" ht="12" customHeight="1" x14ac:dyDescent="0.2">
      <c r="B26" s="18" t="s">
        <v>20</v>
      </c>
      <c r="C26" s="20"/>
      <c r="D26" s="20"/>
      <c r="E26" s="13" t="s">
        <v>21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22</v>
      </c>
      <c r="C28" s="20" t="s">
        <v>23</v>
      </c>
      <c r="D28" s="20"/>
      <c r="E28" s="13" t="s">
        <v>24</v>
      </c>
      <c r="F28" s="13"/>
      <c r="G28" s="14" t="s">
        <v>25</v>
      </c>
      <c r="H28" s="15"/>
    </row>
    <row r="29" spans="2:8" ht="12" customHeight="1" x14ac:dyDescent="0.2">
      <c r="B29" s="18" t="s">
        <v>26</v>
      </c>
      <c r="C29" s="20"/>
      <c r="D29" s="20"/>
      <c r="E29" s="13" t="s">
        <v>27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28</v>
      </c>
      <c r="C31" s="20" t="s">
        <v>29</v>
      </c>
      <c r="D31" s="20"/>
      <c r="E31" s="13" t="s">
        <v>30</v>
      </c>
      <c r="F31" s="13"/>
      <c r="G31" s="14" t="s">
        <v>31</v>
      </c>
      <c r="H31" s="15"/>
    </row>
    <row r="32" spans="2:8" ht="12" customHeight="1" x14ac:dyDescent="0.2">
      <c r="B32" s="18" t="s">
        <v>32</v>
      </c>
      <c r="C32" s="20"/>
      <c r="D32" s="20"/>
      <c r="E32" s="13" t="s">
        <v>33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34</v>
      </c>
      <c r="C34" s="20" t="s">
        <v>35</v>
      </c>
      <c r="D34" s="20"/>
      <c r="E34" s="13" t="s">
        <v>36</v>
      </c>
      <c r="F34" s="13"/>
      <c r="G34" s="14" t="s">
        <v>37</v>
      </c>
      <c r="H34" s="15"/>
    </row>
    <row r="35" spans="2:8" ht="12" customHeight="1" x14ac:dyDescent="0.2">
      <c r="B35" s="18" t="s">
        <v>38</v>
      </c>
      <c r="C35" s="20"/>
      <c r="D35" s="20"/>
      <c r="E35" s="13" t="s">
        <v>39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40</v>
      </c>
      <c r="C37" s="22"/>
      <c r="E37" s="13" t="s">
        <v>41</v>
      </c>
      <c r="F37" s="13"/>
      <c r="G37" s="14" t="s">
        <v>42</v>
      </c>
      <c r="H37" s="15"/>
    </row>
    <row r="38" spans="2:8" ht="21.75" customHeight="1" x14ac:dyDescent="0.2">
      <c r="B38" s="23" t="s">
        <v>43</v>
      </c>
      <c r="C38" s="23"/>
      <c r="E38" s="13" t="s">
        <v>44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45</v>
      </c>
      <c r="C40" s="20" t="s">
        <v>23</v>
      </c>
      <c r="D40" s="20"/>
      <c r="E40" s="13" t="s">
        <v>46</v>
      </c>
      <c r="F40" s="13"/>
      <c r="G40" s="14" t="s">
        <v>47</v>
      </c>
      <c r="H40" s="15"/>
    </row>
    <row r="41" spans="2:8" ht="12" customHeight="1" x14ac:dyDescent="0.2">
      <c r="B41" s="18" t="s">
        <v>48</v>
      </c>
      <c r="C41" s="20"/>
      <c r="D41" s="20"/>
      <c r="E41" s="13" t="s">
        <v>49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50</v>
      </c>
      <c r="C43" s="20" t="s">
        <v>51</v>
      </c>
      <c r="D43" s="20"/>
      <c r="E43" s="13" t="s">
        <v>52</v>
      </c>
      <c r="F43" s="13"/>
      <c r="G43" s="24" t="s">
        <v>23</v>
      </c>
      <c r="H43" s="25"/>
    </row>
    <row r="44" spans="2:8" ht="12" customHeight="1" x14ac:dyDescent="0.2">
      <c r="B44" s="18" t="s">
        <v>53</v>
      </c>
      <c r="C44" s="20"/>
      <c r="D44" s="20"/>
      <c r="E44" s="13" t="s">
        <v>54</v>
      </c>
      <c r="F44" s="13"/>
      <c r="G44" s="26"/>
      <c r="H44" s="27"/>
    </row>
    <row r="45" spans="2:8" ht="12" customHeight="1" x14ac:dyDescent="0.2">
      <c r="G45" s="28" t="s">
        <v>23</v>
      </c>
      <c r="H45" s="28" t="s">
        <v>23</v>
      </c>
    </row>
    <row r="46" spans="2:8" ht="12" customHeight="1" x14ac:dyDescent="0.2">
      <c r="B46" s="29" t="s">
        <v>55</v>
      </c>
      <c r="E46" s="13" t="s">
        <v>56</v>
      </c>
      <c r="F46" s="13"/>
      <c r="G46" s="24" t="s">
        <v>23</v>
      </c>
      <c r="H46" s="25"/>
    </row>
    <row r="47" spans="2:8" ht="12" customHeight="1" x14ac:dyDescent="0.2">
      <c r="B47" s="18" t="s">
        <v>57</v>
      </c>
      <c r="E47" s="13" t="s">
        <v>58</v>
      </c>
      <c r="F47" s="13"/>
      <c r="G47" s="26"/>
      <c r="H47" s="27"/>
    </row>
    <row r="48" spans="2:8" ht="12" customHeight="1" x14ac:dyDescent="0.2">
      <c r="G48" s="28" t="s">
        <v>23</v>
      </c>
      <c r="H48" s="28" t="s">
        <v>23</v>
      </c>
    </row>
    <row r="49" spans="5:8" ht="12" customHeight="1" x14ac:dyDescent="0.2">
      <c r="E49" s="13" t="s">
        <v>59</v>
      </c>
      <c r="F49" s="13"/>
      <c r="G49" s="24" t="s">
        <v>23</v>
      </c>
      <c r="H49" s="25"/>
    </row>
    <row r="50" spans="5:8" ht="12" customHeight="1" x14ac:dyDescent="0.2">
      <c r="E50" s="13" t="s">
        <v>60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  <col min="13" max="13" width="11.1640625" bestFit="1" customWidth="1"/>
    <col min="14" max="14" width="14.33203125" bestFit="1" customWidth="1"/>
  </cols>
  <sheetData>
    <row r="2" spans="1:14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4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4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4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4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4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3301153.9</v>
      </c>
      <c r="I7" s="66"/>
      <c r="J7" s="67">
        <v>3934717.9</v>
      </c>
      <c r="K7" s="68"/>
      <c r="N7" s="69"/>
    </row>
    <row r="8" spans="1:14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7">
        <v>117185.9</v>
      </c>
      <c r="I8" s="68"/>
      <c r="J8" s="67">
        <v>147689.70000000001</v>
      </c>
      <c r="K8" s="68"/>
      <c r="N8" s="69"/>
    </row>
    <row r="9" spans="1:14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3183968</v>
      </c>
      <c r="I9" s="66"/>
      <c r="J9" s="65">
        <f>J7-J8</f>
        <v>3787028.1999999997</v>
      </c>
      <c r="K9" s="66"/>
    </row>
    <row r="10" spans="1:14" ht="23.25" customHeight="1" x14ac:dyDescent="0.2">
      <c r="A10" s="70" t="s">
        <v>77</v>
      </c>
      <c r="B10" s="72"/>
      <c r="C10" s="72"/>
      <c r="D10" s="72"/>
      <c r="E10" s="72"/>
      <c r="F10" s="71"/>
      <c r="G10" s="73" t="s">
        <v>23</v>
      </c>
      <c r="H10" s="74" t="s">
        <v>23</v>
      </c>
      <c r="I10" s="75"/>
      <c r="J10" s="74" t="s">
        <v>23</v>
      </c>
      <c r="K10" s="75"/>
    </row>
    <row r="11" spans="1:14" ht="23.25" customHeight="1" x14ac:dyDescent="0.2">
      <c r="A11" s="76" t="s">
        <v>78</v>
      </c>
      <c r="B11" s="78"/>
      <c r="C11" s="78"/>
      <c r="D11" s="78"/>
      <c r="E11" s="78"/>
      <c r="F11" s="77"/>
      <c r="G11" s="64" t="s">
        <v>79</v>
      </c>
      <c r="H11" s="65" t="s">
        <v>23</v>
      </c>
      <c r="I11" s="66"/>
      <c r="J11" s="65" t="s">
        <v>23</v>
      </c>
      <c r="K11" s="66"/>
    </row>
    <row r="12" spans="1:14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4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4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4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4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9"/>
      <c r="G24" s="80" t="s">
        <v>105</v>
      </c>
      <c r="H24" s="81">
        <f>H9+H14+H21</f>
        <v>4156851</v>
      </c>
      <c r="I24" s="82"/>
      <c r="J24" s="81">
        <f>J9+J14+J21</f>
        <v>4759911.1999999993</v>
      </c>
      <c r="K24" s="82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3" t="s">
        <v>23</v>
      </c>
      <c r="I25" s="84"/>
      <c r="J25" s="83" t="s">
        <v>23</v>
      </c>
      <c r="K25" s="84"/>
    </row>
    <row r="26" spans="1:11" ht="58.5" customHeight="1" x14ac:dyDescent="0.2">
      <c r="A26" s="85" t="s">
        <v>107</v>
      </c>
      <c r="B26" s="87"/>
      <c r="C26" s="87"/>
      <c r="D26" s="87"/>
      <c r="E26" s="87"/>
      <c r="F26" s="86"/>
      <c r="G26" s="88" t="s">
        <v>108</v>
      </c>
      <c r="H26" s="65">
        <v>0</v>
      </c>
      <c r="I26" s="66"/>
      <c r="J26" s="65">
        <f>J27+Таблица2!J5</f>
        <v>0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9" t="s">
        <v>111</v>
      </c>
      <c r="B28" s="91"/>
      <c r="C28" s="91"/>
      <c r="D28" s="91"/>
      <c r="E28" s="91"/>
      <c r="F28" s="90"/>
      <c r="G28" s="92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/>
      <c r="I5" s="66"/>
      <c r="J5" s="93"/>
      <c r="K5" s="94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93">
        <v>990</v>
      </c>
      <c r="I6" s="94"/>
      <c r="J6" s="93">
        <v>495</v>
      </c>
      <c r="K6" s="94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93"/>
      <c r="K7" s="94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383659.20000000007</v>
      </c>
      <c r="I8" s="66"/>
      <c r="J8" s="93">
        <f>J10+J14+J18+J19</f>
        <v>389339.4</v>
      </c>
      <c r="K8" s="94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93" t="s">
        <v>23</v>
      </c>
      <c r="K9" s="94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93">
        <v>62746.8</v>
      </c>
      <c r="I10" s="94"/>
      <c r="J10" s="93">
        <v>62746.8</v>
      </c>
      <c r="K10" s="94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93" t="s">
        <v>23</v>
      </c>
      <c r="I11" s="94"/>
      <c r="J11" s="93" t="s">
        <v>23</v>
      </c>
      <c r="K11" s="94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93" t="s">
        <v>23</v>
      </c>
      <c r="I12" s="94"/>
      <c r="J12" s="93" t="s">
        <v>23</v>
      </c>
      <c r="K12" s="94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93" t="s">
        <v>23</v>
      </c>
      <c r="I13" s="94"/>
      <c r="J13" s="93" t="s">
        <v>23</v>
      </c>
      <c r="K13" s="94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93">
        <v>101808.1</v>
      </c>
      <c r="I14" s="94"/>
      <c r="J14" s="93">
        <v>122985.9</v>
      </c>
      <c r="K14" s="94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93" t="s">
        <v>23</v>
      </c>
      <c r="I15" s="94"/>
      <c r="J15" s="93" t="s">
        <v>23</v>
      </c>
      <c r="K15" s="94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93" t="s">
        <v>23</v>
      </c>
      <c r="I16" s="94"/>
      <c r="J16" s="93" t="s">
        <v>23</v>
      </c>
      <c r="K16" s="94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93"/>
      <c r="I17" s="94"/>
      <c r="J17" s="93"/>
      <c r="K17" s="94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93">
        <v>11901.2</v>
      </c>
      <c r="I18" s="94"/>
      <c r="J18" s="93">
        <v>11901.2</v>
      </c>
      <c r="K18" s="94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93">
        <v>207203.1</v>
      </c>
      <c r="I19" s="94"/>
      <c r="J19" s="93">
        <v>191705.5</v>
      </c>
      <c r="K19" s="94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f>H22+H24</f>
        <v>1807.3</v>
      </c>
      <c r="I20" s="66"/>
      <c r="J20" s="93">
        <f>J22+J24</f>
        <v>5351</v>
      </c>
      <c r="K20" s="94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5" t="s">
        <v>150</v>
      </c>
      <c r="H21" s="65"/>
      <c r="I21" s="66"/>
      <c r="J21" s="93"/>
      <c r="K21" s="94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93">
        <v>1807.3</v>
      </c>
      <c r="I22" s="94"/>
      <c r="J22" s="93">
        <v>5351</v>
      </c>
      <c r="K22" s="94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93" t="s">
        <v>23</v>
      </c>
      <c r="K23" s="94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93">
        <v>0</v>
      </c>
      <c r="K24" s="94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93" t="s">
        <v>23</v>
      </c>
      <c r="K25" s="94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93">
        <v>287034.8</v>
      </c>
      <c r="I26" s="94"/>
      <c r="J26" s="93">
        <v>287034.8</v>
      </c>
      <c r="K26" s="94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96">
        <f>Таблица1!H26+Таблица2!H6+Таблица2!H8+Таблица2!H20+Таблица2!H26</f>
        <v>673491.3</v>
      </c>
      <c r="I27" s="97"/>
      <c r="J27" s="96">
        <f>Таблица1!J26+Таблица2!J6+Таблица2!J8+Таблица2!J20+Таблица2!J26</f>
        <v>682220.2</v>
      </c>
      <c r="K27" s="97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1">
        <f>Таблица1!H24+Таблица2!H27</f>
        <v>4830342.3</v>
      </c>
      <c r="I28" s="82"/>
      <c r="J28" s="81">
        <f>Таблица1!J24+Таблица2!J27</f>
        <v>5442131.3999999994</v>
      </c>
      <c r="K28" s="82"/>
    </row>
    <row r="30" spans="1:11" ht="11.25" customHeight="1" x14ac:dyDescent="0.2">
      <c r="K30" s="69">
        <f>Таблица2!J28-Таблица4!J23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8" t="s">
        <v>61</v>
      </c>
      <c r="C2" s="99"/>
      <c r="D2" s="99"/>
      <c r="E2" s="99"/>
      <c r="F2" s="99"/>
      <c r="G2" s="99"/>
      <c r="H2" s="32" t="s">
        <v>62</v>
      </c>
      <c r="I2" s="100" t="s">
        <v>113</v>
      </c>
      <c r="J2" s="101"/>
      <c r="K2" s="100" t="s">
        <v>64</v>
      </c>
      <c r="L2" s="102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103" t="s">
        <v>165</v>
      </c>
      <c r="C4" s="105"/>
      <c r="D4" s="105"/>
      <c r="E4" s="105"/>
      <c r="F4" s="105"/>
      <c r="G4" s="104"/>
      <c r="H4" s="106" t="s">
        <v>23</v>
      </c>
      <c r="I4" s="107" t="s">
        <v>23</v>
      </c>
      <c r="J4" s="108"/>
      <c r="K4" s="107" t="s">
        <v>23</v>
      </c>
      <c r="L4" s="108"/>
    </row>
    <row r="5" spans="2:12" ht="24" customHeight="1" x14ac:dyDescent="0.2">
      <c r="B5" s="109" t="s">
        <v>166</v>
      </c>
      <c r="C5" s="110"/>
      <c r="D5" s="110"/>
      <c r="E5" s="110"/>
      <c r="F5" s="110"/>
      <c r="G5" s="111"/>
      <c r="I5" s="107" t="s">
        <v>23</v>
      </c>
      <c r="J5" s="108"/>
      <c r="K5" s="107" t="s">
        <v>23</v>
      </c>
      <c r="L5" s="108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93">
        <v>650000</v>
      </c>
      <c r="L6" s="94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93" t="s">
        <v>23</v>
      </c>
      <c r="L7" s="94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93">
        <v>717115.7</v>
      </c>
      <c r="J8" s="94"/>
      <c r="K8" s="93">
        <v>1333531.7</v>
      </c>
      <c r="L8" s="94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7" t="s">
        <v>23</v>
      </c>
      <c r="L9" s="68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7">
        <v>6101.6</v>
      </c>
      <c r="J10" s="68"/>
      <c r="K10" s="67">
        <v>13361.5</v>
      </c>
      <c r="L10" s="68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1">
        <f>I6+I8+I10</f>
        <v>1373217.3</v>
      </c>
      <c r="J13" s="82"/>
      <c r="K13" s="81">
        <f>K6+K8+K10</f>
        <v>1996893.2</v>
      </c>
      <c r="L13" s="82"/>
    </row>
    <row r="14" spans="2:12" ht="26.25" customHeight="1" x14ac:dyDescent="0.2">
      <c r="B14" s="112" t="s">
        <v>183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4">
        <f>I25+I26</f>
        <v>188808</v>
      </c>
      <c r="J15" s="75"/>
      <c r="K15" s="74">
        <f>K25+K26</f>
        <v>188808</v>
      </c>
      <c r="L15" s="75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5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0</v>
      </c>
      <c r="J25" s="66"/>
      <c r="K25" s="67">
        <v>0</v>
      </c>
      <c r="L25" s="68"/>
    </row>
    <row r="26" spans="2:12" ht="28.5" customHeight="1" x14ac:dyDescent="0.2">
      <c r="B26" s="76" t="s">
        <v>206</v>
      </c>
      <c r="C26" s="78"/>
      <c r="D26" s="78"/>
      <c r="E26" s="78"/>
      <c r="F26" s="78"/>
      <c r="G26" s="77"/>
      <c r="H26" s="80" t="s">
        <v>207</v>
      </c>
      <c r="I26" s="65">
        <v>188808</v>
      </c>
      <c r="J26" s="66"/>
      <c r="K26" s="93">
        <v>188808</v>
      </c>
      <c r="L26" s="94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1">
        <f>Таблица4!H6+Таблица4!H12+Таблица4!H13+Таблица4!H15+Таблица4!H17+Таблица4!H18+Таблица4!H21</f>
        <v>3268317</v>
      </c>
      <c r="J27" s="82"/>
      <c r="K27" s="81">
        <f>Таблица4!J6+Таблица4!J12+Таблица4!J13+Таблица4!J15+Таблица4!J17+Таблица4!J18+Таблица4!J21</f>
        <v>3256430.2</v>
      </c>
      <c r="L27" s="82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61</v>
      </c>
      <c r="B2" s="99"/>
      <c r="C2" s="99"/>
      <c r="D2" s="99"/>
      <c r="E2" s="99"/>
      <c r="F2" s="99"/>
      <c r="G2" s="32" t="s">
        <v>62</v>
      </c>
      <c r="H2" s="100" t="s">
        <v>113</v>
      </c>
      <c r="I2" s="101"/>
      <c r="J2" s="100" t="s">
        <v>64</v>
      </c>
      <c r="K2" s="102"/>
    </row>
    <row r="3" spans="1:12" ht="12.7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2" ht="54.75" customHeight="1" x14ac:dyDescent="0.2">
      <c r="A4" s="59" t="s">
        <v>210</v>
      </c>
      <c r="B4" s="60"/>
      <c r="C4" s="60"/>
      <c r="D4" s="60"/>
      <c r="E4" s="60"/>
      <c r="F4" s="60"/>
      <c r="G4" s="64" t="s">
        <v>211</v>
      </c>
      <c r="H4" s="65">
        <f>H6+H12+H13+H15+H17+H21</f>
        <v>3268317</v>
      </c>
      <c r="I4" s="66"/>
      <c r="J4" s="65">
        <f>J6+J12+J13+J15+J17+J21</f>
        <v>3256430.2</v>
      </c>
      <c r="K4" s="66"/>
    </row>
    <row r="5" spans="1:12" ht="28.5" customHeight="1" x14ac:dyDescent="0.2">
      <c r="A5" s="59" t="s">
        <v>212</v>
      </c>
      <c r="B5" s="60"/>
      <c r="C5" s="60"/>
      <c r="D5" s="60"/>
      <c r="E5" s="60"/>
      <c r="F5" s="60"/>
      <c r="G5" s="64" t="s">
        <v>213</v>
      </c>
      <c r="H5" s="65" t="s">
        <v>23</v>
      </c>
      <c r="I5" s="66"/>
      <c r="J5" s="65" t="s">
        <v>23</v>
      </c>
      <c r="K5" s="66"/>
    </row>
    <row r="6" spans="1:12" ht="28.5" customHeight="1" x14ac:dyDescent="0.2">
      <c r="A6" s="59" t="s">
        <v>214</v>
      </c>
      <c r="B6" s="60"/>
      <c r="C6" s="60"/>
      <c r="D6" s="60"/>
      <c r="E6" s="60"/>
      <c r="F6" s="60"/>
      <c r="G6" s="64" t="s">
        <v>215</v>
      </c>
      <c r="H6" s="65">
        <v>282470.8</v>
      </c>
      <c r="I6" s="66"/>
      <c r="J6" s="93">
        <v>245276.79999999999</v>
      </c>
      <c r="K6" s="94"/>
    </row>
    <row r="7" spans="1:12" ht="30.75" customHeight="1" x14ac:dyDescent="0.2">
      <c r="A7" s="59" t="s">
        <v>216</v>
      </c>
      <c r="B7" s="60"/>
      <c r="C7" s="60"/>
      <c r="D7" s="60"/>
      <c r="E7" s="60"/>
      <c r="F7" s="60"/>
      <c r="G7" s="64" t="s">
        <v>217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218</v>
      </c>
      <c r="B8" s="60"/>
      <c r="C8" s="60"/>
      <c r="D8" s="60"/>
      <c r="E8" s="60"/>
      <c r="F8" s="60"/>
      <c r="G8" s="64" t="s">
        <v>219</v>
      </c>
      <c r="H8" s="65">
        <v>0</v>
      </c>
      <c r="I8" s="66"/>
      <c r="J8" s="67">
        <v>0</v>
      </c>
      <c r="K8" s="68"/>
    </row>
    <row r="9" spans="1:12" ht="29.25" customHeight="1" x14ac:dyDescent="0.2">
      <c r="A9" s="59" t="s">
        <v>220</v>
      </c>
      <c r="B9" s="60"/>
      <c r="C9" s="60"/>
      <c r="D9" s="60"/>
      <c r="E9" s="60"/>
      <c r="F9" s="60"/>
      <c r="G9" s="64" t="s">
        <v>221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222</v>
      </c>
      <c r="B10" s="60"/>
      <c r="C10" s="60"/>
      <c r="D10" s="60"/>
      <c r="E10" s="60"/>
      <c r="F10" s="60"/>
      <c r="G10" s="64" t="s">
        <v>223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224</v>
      </c>
      <c r="B11" s="60"/>
      <c r="C11" s="60"/>
      <c r="D11" s="60"/>
      <c r="E11" s="60"/>
      <c r="F11" s="60"/>
      <c r="G11" s="64" t="s">
        <v>225</v>
      </c>
      <c r="H11" s="65" t="s">
        <v>23</v>
      </c>
      <c r="I11" s="66"/>
      <c r="J11" s="67" t="s">
        <v>23</v>
      </c>
      <c r="K11" s="68"/>
    </row>
    <row r="12" spans="1:12" ht="30" customHeight="1" x14ac:dyDescent="0.2">
      <c r="A12" s="59" t="s">
        <v>226</v>
      </c>
      <c r="B12" s="60"/>
      <c r="C12" s="60"/>
      <c r="D12" s="60"/>
      <c r="E12" s="60"/>
      <c r="F12" s="60"/>
      <c r="G12" s="64" t="s">
        <v>227</v>
      </c>
      <c r="H12" s="93">
        <v>74703.8</v>
      </c>
      <c r="I12" s="94"/>
      <c r="J12" s="93">
        <v>74703.8</v>
      </c>
      <c r="K12" s="94"/>
    </row>
    <row r="13" spans="1:12" ht="30" customHeight="1" x14ac:dyDescent="0.2">
      <c r="A13" s="59" t="s">
        <v>228</v>
      </c>
      <c r="B13" s="60"/>
      <c r="C13" s="60"/>
      <c r="D13" s="60"/>
      <c r="E13" s="60"/>
      <c r="F13" s="60"/>
      <c r="G13" s="64" t="s">
        <v>229</v>
      </c>
      <c r="H13" s="93">
        <v>2279275.7000000002</v>
      </c>
      <c r="I13" s="94"/>
      <c r="J13" s="93">
        <v>2237749</v>
      </c>
      <c r="K13" s="94"/>
      <c r="L13" s="69"/>
    </row>
    <row r="14" spans="1:12" ht="25.5" customHeight="1" x14ac:dyDescent="0.2">
      <c r="A14" s="59" t="s">
        <v>230</v>
      </c>
      <c r="B14" s="60"/>
      <c r="C14" s="60"/>
      <c r="D14" s="60"/>
      <c r="E14" s="60"/>
      <c r="F14" s="60"/>
      <c r="G14" s="64" t="s">
        <v>231</v>
      </c>
      <c r="H14" s="93" t="s">
        <v>23</v>
      </c>
      <c r="I14" s="94"/>
      <c r="J14" s="93" t="s">
        <v>23</v>
      </c>
      <c r="K14" s="94"/>
    </row>
    <row r="15" spans="1:12" ht="43.5" customHeight="1" x14ac:dyDescent="0.2">
      <c r="A15" s="59" t="s">
        <v>232</v>
      </c>
      <c r="B15" s="60"/>
      <c r="C15" s="60"/>
      <c r="D15" s="60"/>
      <c r="E15" s="60"/>
      <c r="F15" s="60"/>
      <c r="G15" s="64" t="s">
        <v>233</v>
      </c>
      <c r="H15" s="93">
        <v>219745</v>
      </c>
      <c r="I15" s="94"/>
      <c r="J15" s="93">
        <v>286469.09999999998</v>
      </c>
      <c r="K15" s="94"/>
    </row>
    <row r="16" spans="1:12" ht="27.75" customHeight="1" x14ac:dyDescent="0.2">
      <c r="A16" s="59" t="s">
        <v>234</v>
      </c>
      <c r="B16" s="60"/>
      <c r="C16" s="60"/>
      <c r="D16" s="60"/>
      <c r="E16" s="60"/>
      <c r="F16" s="60"/>
      <c r="G16" s="64" t="s">
        <v>235</v>
      </c>
      <c r="H16" s="93"/>
      <c r="I16" s="94"/>
      <c r="J16" s="93"/>
      <c r="K16" s="94"/>
    </row>
    <row r="17" spans="1:13" ht="30" customHeight="1" x14ac:dyDescent="0.2">
      <c r="A17" s="59" t="s">
        <v>236</v>
      </c>
      <c r="B17" s="60"/>
      <c r="C17" s="60"/>
      <c r="D17" s="60"/>
      <c r="E17" s="60"/>
      <c r="F17" s="60"/>
      <c r="G17" s="64" t="s">
        <v>237</v>
      </c>
      <c r="H17" s="93">
        <v>72674.3</v>
      </c>
      <c r="I17" s="94"/>
      <c r="J17" s="93">
        <v>102606.3</v>
      </c>
      <c r="K17" s="94"/>
    </row>
    <row r="18" spans="1:13" ht="35.25" customHeight="1" x14ac:dyDescent="0.2">
      <c r="A18" s="59" t="s">
        <v>238</v>
      </c>
      <c r="B18" s="60"/>
      <c r="C18" s="60"/>
      <c r="D18" s="60"/>
      <c r="E18" s="60"/>
      <c r="F18" s="60"/>
      <c r="G18" s="64" t="s">
        <v>239</v>
      </c>
      <c r="H18" s="65">
        <v>0</v>
      </c>
      <c r="I18" s="66"/>
      <c r="J18" s="93">
        <v>0</v>
      </c>
      <c r="K18" s="94"/>
    </row>
    <row r="19" spans="1:13" ht="30" customHeight="1" x14ac:dyDescent="0.2">
      <c r="A19" s="59" t="s">
        <v>240</v>
      </c>
      <c r="B19" s="60"/>
      <c r="C19" s="60"/>
      <c r="D19" s="60"/>
      <c r="E19" s="60"/>
      <c r="F19" s="60"/>
      <c r="G19" s="64" t="s">
        <v>241</v>
      </c>
      <c r="H19" s="65" t="s">
        <v>23</v>
      </c>
      <c r="I19" s="66"/>
      <c r="J19" s="93" t="s">
        <v>23</v>
      </c>
      <c r="K19" s="94"/>
    </row>
    <row r="20" spans="1:13" ht="30.75" customHeight="1" x14ac:dyDescent="0.2">
      <c r="A20" s="59" t="s">
        <v>242</v>
      </c>
      <c r="B20" s="60"/>
      <c r="C20" s="60"/>
      <c r="D20" s="60"/>
      <c r="E20" s="60"/>
      <c r="F20" s="60"/>
      <c r="G20" s="64" t="s">
        <v>243</v>
      </c>
      <c r="H20" s="65" t="s">
        <v>23</v>
      </c>
      <c r="I20" s="66"/>
      <c r="J20" s="93" t="s">
        <v>23</v>
      </c>
      <c r="K20" s="94"/>
    </row>
    <row r="21" spans="1:13" ht="34.5" customHeight="1" x14ac:dyDescent="0.2">
      <c r="A21" s="61" t="s">
        <v>244</v>
      </c>
      <c r="B21" s="63"/>
      <c r="C21" s="63"/>
      <c r="D21" s="63"/>
      <c r="E21" s="63"/>
      <c r="F21" s="62"/>
      <c r="G21" s="95" t="s">
        <v>245</v>
      </c>
      <c r="H21" s="93">
        <v>339447.4</v>
      </c>
      <c r="I21" s="94"/>
      <c r="J21" s="93">
        <v>309625.2</v>
      </c>
      <c r="K21" s="94"/>
    </row>
    <row r="22" spans="1:13" ht="32.25" customHeight="1" x14ac:dyDescent="0.2">
      <c r="A22" s="61" t="s">
        <v>246</v>
      </c>
      <c r="B22" s="63"/>
      <c r="C22" s="63"/>
      <c r="D22" s="63"/>
      <c r="E22" s="63"/>
      <c r="F22" s="63"/>
      <c r="G22" s="64" t="s">
        <v>247</v>
      </c>
      <c r="H22" s="65">
        <f>Таблица3!I15+Таблица3!I27</f>
        <v>3457125</v>
      </c>
      <c r="I22" s="66"/>
      <c r="J22" s="93">
        <f>Таблица3!K15+Таблица3!K27</f>
        <v>3445238.2</v>
      </c>
      <c r="K22" s="94"/>
      <c r="L22" s="69"/>
    </row>
    <row r="23" spans="1:13" ht="28.5" customHeight="1" x14ac:dyDescent="0.2">
      <c r="A23" s="89" t="s">
        <v>248</v>
      </c>
      <c r="B23" s="91"/>
      <c r="C23" s="91"/>
      <c r="D23" s="91"/>
      <c r="E23" s="91"/>
      <c r="F23" s="91"/>
      <c r="G23" s="92">
        <v>780</v>
      </c>
      <c r="H23" s="81">
        <f>Таблица3!I13+Таблица4!H22</f>
        <v>4830342.3</v>
      </c>
      <c r="I23" s="82"/>
      <c r="J23" s="81">
        <f>Таблица3!K13+Таблица4!J22</f>
        <v>5442131.4000000004</v>
      </c>
      <c r="K23" s="82"/>
      <c r="M23" s="69"/>
    </row>
    <row r="25" spans="1:13" ht="11.25" customHeight="1" x14ac:dyDescent="0.2">
      <c r="J25" s="69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61</v>
      </c>
      <c r="B12" s="99"/>
      <c r="C12" s="99"/>
      <c r="D12" s="99"/>
      <c r="E12" s="99"/>
      <c r="F12" s="99"/>
      <c r="G12" s="32" t="s">
        <v>62</v>
      </c>
      <c r="H12" s="100" t="s">
        <v>113</v>
      </c>
      <c r="I12" s="101"/>
      <c r="J12" s="100" t="s">
        <v>64</v>
      </c>
      <c r="K12" s="102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5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5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5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5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5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5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5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5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5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5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5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5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5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5" t="s">
        <v>282</v>
      </c>
      <c r="H26" s="65"/>
      <c r="I26" s="66"/>
      <c r="J26" s="65"/>
      <c r="K26" s="66"/>
    </row>
    <row r="29" spans="1:11" ht="12.75" customHeight="1" x14ac:dyDescent="0.2">
      <c r="A29" s="116" t="s">
        <v>283</v>
      </c>
      <c r="B29" s="116"/>
      <c r="C29" s="117" t="s">
        <v>284</v>
      </c>
      <c r="D29" s="117"/>
      <c r="E29" s="117"/>
      <c r="G29" s="116" t="s">
        <v>285</v>
      </c>
      <c r="H29" s="116"/>
      <c r="I29" s="118" t="s">
        <v>286</v>
      </c>
      <c r="J29" s="118"/>
      <c r="K29" s="118"/>
    </row>
    <row r="30" spans="1:11" ht="12.75" customHeight="1" x14ac:dyDescent="0.2">
      <c r="A30" s="119"/>
      <c r="B30" s="119"/>
      <c r="C30" s="119"/>
      <c r="D30" s="119"/>
      <c r="G30" s="119"/>
      <c r="H30" s="119"/>
      <c r="I30" s="119"/>
      <c r="J30" s="119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2017-07-15T07:16:13Z</cp:lastPrinted>
  <dcterms:created xsi:type="dcterms:W3CDTF">2017-07-26T17:00:25Z</dcterms:created>
  <dcterms:modified xsi:type="dcterms:W3CDTF">2017-07-26T17:00:25Z</dcterms:modified>
</cp:coreProperties>
</file>